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entral Prevention\ROSC-Logan_Mason\Deliverable Documents\FY 25\Membership Rosters\"/>
    </mc:Choice>
  </mc:AlternateContent>
  <xr:revisionPtr revIDLastSave="1" documentId="13_ncr:1_{7B6F4695-F9E9-49E8-862F-1788A5F72ECC}" xr6:coauthVersionLast="47" xr6:coauthVersionMax="47" xr10:uidLastSave="{D8677716-7E6A-4F60-860C-B351BD1F09A1}"/>
  <bookViews>
    <workbookView xWindow="9060" yWindow="372" windowWidth="21456" windowHeight="16104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<sst xmlns="http://schemas.openxmlformats.org/spreadsheetml/2006/main" count="251" uniqueCount="161">
  <si>
    <t>Council Name</t>
  </si>
  <si>
    <t>Logan/Mason ROSC</t>
  </si>
  <si>
    <t>Lead Agency</t>
  </si>
  <si>
    <t>Chestnut Health Systems</t>
  </si>
  <si>
    <t>Lead Agency Address</t>
  </si>
  <si>
    <t>1003 Martin Luther King Jr. Dr., Bloomington, IL 61701</t>
  </si>
  <si>
    <t>Project Coordinator(s)</t>
  </si>
  <si>
    <t>Grace Irvin &amp; Jeanette Davis</t>
  </si>
  <si>
    <t>Project Coordinator(s) Phone Number</t>
  </si>
  <si>
    <t>309-451-7776</t>
  </si>
  <si>
    <t>Coordinator(s) Email</t>
  </si>
  <si>
    <t>gcirvin@chestnut.org &amp; jedavis@chestnut.org</t>
  </si>
  <si>
    <t>Additional Contact/Supervisor</t>
  </si>
  <si>
    <t>Nadia Klekamp</t>
  </si>
  <si>
    <t>Additional Contact Email and Phone Number</t>
  </si>
  <si>
    <t>nfklekamp@chestnut.org 309-824-3765</t>
  </si>
  <si>
    <t>Geographical Location(s) Covered</t>
  </si>
  <si>
    <t>Mason County and Logan County</t>
  </si>
  <si>
    <t>DHS Region</t>
  </si>
  <si>
    <t>Region 3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</si>
  <si>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</si>
  <si>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</si>
  <si>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</si>
  <si>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</si>
  <si>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</si>
  <si>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</si>
  <si>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</si>
  <si>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</si>
  <si>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</si>
  <si>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</si>
  <si>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</si>
  <si>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</si>
  <si>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</si>
  <si>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</si>
  <si>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</si>
  <si>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</si>
  <si>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</si>
  <si>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</si>
  <si>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Kara Davis</t>
  </si>
  <si>
    <t>Healthcare: County Health Department</t>
  </si>
  <si>
    <t>Logan County Departmnet of Health</t>
  </si>
  <si>
    <t>Jeanette Davis</t>
  </si>
  <si>
    <t>Recovery Supports: Other</t>
  </si>
  <si>
    <t>Kendra Jo Day</t>
  </si>
  <si>
    <t>Treatment: Local Provider</t>
  </si>
  <si>
    <t>Memorial Behavioral Health</t>
  </si>
  <si>
    <t>Kendra is also a PLE: Mental Health</t>
  </si>
  <si>
    <t>Kami Garrison</t>
  </si>
  <si>
    <t>Service Providers: Other</t>
  </si>
  <si>
    <t>ROSC Region 3 TA</t>
  </si>
  <si>
    <t>Amy Hopper</t>
  </si>
  <si>
    <t>Volunteer: Other</t>
  </si>
  <si>
    <t>Logan County Community Member</t>
  </si>
  <si>
    <t>Grace Irvin</t>
  </si>
  <si>
    <t>Molly McCain</t>
  </si>
  <si>
    <t>Healthcare: Hospital</t>
  </si>
  <si>
    <t>Lincoln Memorial Hospital</t>
  </si>
  <si>
    <t>Brysen McFadden</t>
  </si>
  <si>
    <t>Recovery Supports: Housing</t>
  </si>
  <si>
    <t>Oxford House</t>
  </si>
  <si>
    <t>Tristan McGrew</t>
  </si>
  <si>
    <t>Recovery Supports: 12 step or other group</t>
  </si>
  <si>
    <t>Mason County Community Member/ Recovery Corp Member</t>
  </si>
  <si>
    <t>Tristan started and runs one of the Mason County recovery groups</t>
  </si>
  <si>
    <t>Marie Riley</t>
  </si>
  <si>
    <t>Sangamon County Department of Public Health</t>
  </si>
  <si>
    <t>Kim Turner</t>
  </si>
  <si>
    <t>Judicial: Probation</t>
  </si>
  <si>
    <t>Logan County Probation</t>
  </si>
  <si>
    <t xml:space="preserve">Kim is involved with Logan County Crime Stoppers, Drug Court, Veterans Court, and is helping open up a building that will have wrap around services along with emergency and temporary housing. She has family members that are effected by substance use. </t>
  </si>
  <si>
    <t>Dominic Valenti</t>
  </si>
  <si>
    <t>Youth-Serving: Local Prevention Providers</t>
  </si>
  <si>
    <t>Colin Witt</t>
  </si>
  <si>
    <t>Jimmy Buonavolanto</t>
  </si>
  <si>
    <t>Calen Matthew</t>
  </si>
  <si>
    <t>PLE: Substance Use</t>
  </si>
  <si>
    <t>Logan County Community Member &amp; Oxford House Resident</t>
  </si>
  <si>
    <t>Penny Tutter</t>
  </si>
  <si>
    <t>Lincoln Memorial Hosptial</t>
  </si>
  <si>
    <t>Tyler Wenger</t>
  </si>
  <si>
    <t>Naomi Willis</t>
  </si>
  <si>
    <t>Treatment:  Other</t>
  </si>
  <si>
    <t>Gateway Foundation</t>
  </si>
  <si>
    <t>Dani Hernan</t>
  </si>
  <si>
    <t>Healthcare: Other</t>
  </si>
  <si>
    <t>SIU Medicine</t>
  </si>
  <si>
    <t>Jody Howerter</t>
  </si>
  <si>
    <t>All In Wellness/LCPC</t>
  </si>
  <si>
    <t>Bahiyyah Khalilallah</t>
  </si>
  <si>
    <t>Statewide ROSC</t>
  </si>
  <si>
    <t>Chelsey Lemme</t>
  </si>
  <si>
    <t>Sandra England</t>
  </si>
  <si>
    <t>Healthcare: MAR Prescriber</t>
  </si>
  <si>
    <t>Taylorville SIU Family Medicine MAR Program</t>
  </si>
  <si>
    <t>Sandra Beecher</t>
  </si>
  <si>
    <t>Katie McKenna</t>
  </si>
  <si>
    <t>Volunteer</t>
  </si>
  <si>
    <t>Nicole Tinker</t>
  </si>
  <si>
    <t>Trillium Place an affiliate of Carle Health</t>
  </si>
  <si>
    <t>Silas Tockey</t>
  </si>
  <si>
    <t>Community Action-Lincoln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</si>
  <si>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</si>
  <si>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</si>
  <si>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</si>
  <si>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</si>
  <si>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</si>
  <si>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</si>
  <si>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</si>
  <si>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</si>
  <si>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</si>
  <si>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</si>
  <si>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</si>
  <si>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</si>
  <si>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</si>
  <si>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</si>
  <si>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</si>
  <si>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</si>
  <si>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</si>
  <si>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</si>
  <si>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</si>
  <si>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</si>
  <si>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</si>
  <si>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</si>
  <si>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</si>
  <si>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</si>
  <si>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</si>
  <si>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</si>
  <si>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</si>
  <si>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</si>
  <si>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</si>
  <si>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</si>
  <si>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</si>
  <si>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</si>
  <si>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</si>
  <si>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</si>
  <si>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</si>
  <si>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</si>
  <si>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</si>
  <si>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</si>
  <si>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 xml:space="preserve">Healthcare 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</si>
  <si>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</si>
  <si>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</si>
  <si>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</si>
  <si>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</si>
  <si>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</si>
  <si>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</si>
  <si>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</si>
  <si>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</si>
  <si>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</si>
  <si>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Other</t>
  </si>
  <si>
    <t>Volunteer/Civic Organizations</t>
  </si>
  <si>
    <t>Volunteer: Drug Free Coalitions</t>
  </si>
  <si>
    <t>Education/Schools</t>
  </si>
  <si>
    <t>Youth-Serving Organizations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</si>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</sst>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G14" sqref="G14"/>
    </sheetView>
  </sheetViews>
  <sheetFormatPr defaultRowHeight="15.6"/>
  <cols>
    <col min="1" max="1" width="46.625" customWidth="1"/>
    <col min="2" max="2" width="53.7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15</v>
      </c>
    </row>
    <row r="9" spans="1:2" ht="33" customHeight="1">
      <c r="A9" s="5" t="s">
        <v>16</v>
      </c>
      <c r="B9" s="10" t="s">
        <v>17</v>
      </c>
    </row>
    <row r="10" spans="1:2" ht="33" customHeight="1">
      <c r="A10" s="2" t="s">
        <v>18</v>
      </c>
      <c r="B10" s="11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H2" sqref="H2:H42"/>
    </sheetView>
  </sheetViews>
  <sheetFormatPr defaultRowHeight="15.6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3.6" thickTop="1" thickBot="1">
      <c r="A1" s="17" t="s">
        <v>20</v>
      </c>
      <c r="B1" s="17" t="s">
        <v>21</v>
      </c>
      <c r="C1" s="17" t="s">
        <v>22</v>
      </c>
      <c r="D1" s="17" t="s">
        <v>23</v>
      </c>
      <c r="E1" s="18" t="s">
        <v>24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29</v>
      </c>
      <c r="K1" s="18" t="s">
        <v>30</v>
      </c>
      <c r="L1" s="18" t="s">
        <v>31</v>
      </c>
      <c r="M1" s="18" t="s">
        <v>32</v>
      </c>
      <c r="N1" s="18" t="s">
        <v>33</v>
      </c>
      <c r="O1" s="18" t="s">
        <v>34</v>
      </c>
      <c r="P1" s="18" t="s">
        <v>35</v>
      </c>
      <c r="Q1" s="19" t="s">
        <v>36</v>
      </c>
      <c r="R1" s="20" t="s">
        <v>37</v>
      </c>
    </row>
    <row r="2" spans="1:18" ht="31.9" thickBot="1">
      <c r="A2" s="13" t="s">
        <v>38</v>
      </c>
      <c r="B2" s="15">
        <v>44728</v>
      </c>
      <c r="C2" s="21" t="s">
        <v>39</v>
      </c>
      <c r="D2" s="13" t="s">
        <v>40</v>
      </c>
      <c r="E2" s="12">
        <v>1</v>
      </c>
      <c r="F2" s="12">
        <v>1</v>
      </c>
      <c r="G2" s="12">
        <v>1</v>
      </c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3</v>
      </c>
      <c r="R2" s="22"/>
    </row>
    <row r="3" spans="1:18" ht="31.9" thickBot="1">
      <c r="A3" s="13" t="s">
        <v>41</v>
      </c>
      <c r="B3" s="15">
        <v>44274</v>
      </c>
      <c r="C3" s="21" t="s">
        <v>42</v>
      </c>
      <c r="D3" s="13" t="s">
        <v>3</v>
      </c>
      <c r="E3" s="12">
        <v>1</v>
      </c>
      <c r="F3" s="12">
        <v>1</v>
      </c>
      <c r="G3" s="12">
        <v>1</v>
      </c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3</v>
      </c>
      <c r="R3" s="22"/>
    </row>
    <row r="4" spans="1:18" ht="31.9" thickBot="1">
      <c r="A4" s="13" t="s">
        <v>43</v>
      </c>
      <c r="B4" s="15">
        <v>45281</v>
      </c>
      <c r="C4" s="21" t="s">
        <v>44</v>
      </c>
      <c r="D4" s="13" t="s">
        <v>45</v>
      </c>
      <c r="E4" s="12">
        <v>1</v>
      </c>
      <c r="F4" s="12">
        <v>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2</v>
      </c>
      <c r="R4" s="22" t="s">
        <v>46</v>
      </c>
    </row>
    <row r="5" spans="1:18" ht="31.9" thickBot="1">
      <c r="A5" s="13" t="s">
        <v>47</v>
      </c>
      <c r="B5" s="15">
        <v>45246</v>
      </c>
      <c r="C5" s="21" t="s">
        <v>48</v>
      </c>
      <c r="D5" s="13" t="s">
        <v>49</v>
      </c>
      <c r="E5" s="12">
        <v>1</v>
      </c>
      <c r="F5" s="12">
        <v>1</v>
      </c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3</v>
      </c>
      <c r="R5" s="22"/>
    </row>
    <row r="6" spans="1:18" ht="31.9" thickBot="1">
      <c r="A6" s="13" t="s">
        <v>50</v>
      </c>
      <c r="B6" s="15">
        <v>45023</v>
      </c>
      <c r="C6" s="21" t="s">
        <v>51</v>
      </c>
      <c r="D6" s="13" t="s">
        <v>52</v>
      </c>
      <c r="E6" s="12">
        <v>1</v>
      </c>
      <c r="F6" s="12"/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2</v>
      </c>
      <c r="R6" s="22"/>
    </row>
    <row r="7" spans="1:18" ht="31.9" thickBot="1">
      <c r="A7" s="13" t="s">
        <v>53</v>
      </c>
      <c r="B7" s="15">
        <v>44274</v>
      </c>
      <c r="C7" s="21" t="s">
        <v>42</v>
      </c>
      <c r="D7" s="13" t="s">
        <v>3</v>
      </c>
      <c r="E7" s="12">
        <v>1</v>
      </c>
      <c r="F7" s="12">
        <v>1</v>
      </c>
      <c r="G7" s="12">
        <v>1</v>
      </c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3</v>
      </c>
      <c r="R7" s="22"/>
    </row>
    <row r="8" spans="1:18" ht="31.9" thickBot="1">
      <c r="A8" s="13" t="s">
        <v>54</v>
      </c>
      <c r="B8" s="15">
        <v>45092</v>
      </c>
      <c r="C8" s="21" t="s">
        <v>55</v>
      </c>
      <c r="D8" s="13" t="s">
        <v>56</v>
      </c>
      <c r="E8" s="12">
        <v>1</v>
      </c>
      <c r="F8" s="12">
        <v>1</v>
      </c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3</v>
      </c>
      <c r="R8" s="22"/>
    </row>
    <row r="9" spans="1:18" ht="31.9" thickBot="1">
      <c r="A9" s="13" t="s">
        <v>57</v>
      </c>
      <c r="B9" s="15">
        <v>45372</v>
      </c>
      <c r="C9" s="21" t="s">
        <v>58</v>
      </c>
      <c r="D9" s="13" t="s">
        <v>59</v>
      </c>
      <c r="E9" s="12">
        <v>1</v>
      </c>
      <c r="F9" s="12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47.45" thickBot="1">
      <c r="A10" s="13" t="s">
        <v>60</v>
      </c>
      <c r="B10" s="15">
        <v>44673</v>
      </c>
      <c r="C10" s="21" t="s">
        <v>61</v>
      </c>
      <c r="D10" s="13" t="s">
        <v>62</v>
      </c>
      <c r="E10" s="12">
        <v>1</v>
      </c>
      <c r="F10" s="12">
        <v>1</v>
      </c>
      <c r="G10" s="12">
        <v>1</v>
      </c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3</v>
      </c>
      <c r="R10" s="22" t="s">
        <v>63</v>
      </c>
    </row>
    <row r="11" spans="1:18" ht="47.45" thickBot="1">
      <c r="A11" s="13" t="s">
        <v>64</v>
      </c>
      <c r="B11" s="15">
        <v>45400</v>
      </c>
      <c r="C11" s="21" t="s">
        <v>48</v>
      </c>
      <c r="D11" s="13" t="s">
        <v>65</v>
      </c>
      <c r="E11" s="12">
        <v>1</v>
      </c>
      <c r="F11" s="12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2</v>
      </c>
      <c r="R11" s="22"/>
    </row>
    <row r="12" spans="1:18" ht="187.9" thickBot="1">
      <c r="A12" s="13" t="s">
        <v>66</v>
      </c>
      <c r="B12" s="15">
        <v>44274</v>
      </c>
      <c r="C12" s="21" t="s">
        <v>67</v>
      </c>
      <c r="D12" s="13" t="s">
        <v>68</v>
      </c>
      <c r="E12" s="12">
        <v>1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2</v>
      </c>
      <c r="R12" s="22" t="s">
        <v>69</v>
      </c>
    </row>
    <row r="13" spans="1:18" ht="31.9" thickBot="1">
      <c r="A13" s="13" t="s">
        <v>70</v>
      </c>
      <c r="B13" s="15">
        <v>45309</v>
      </c>
      <c r="C13" s="21" t="s">
        <v>71</v>
      </c>
      <c r="D13" s="13" t="s">
        <v>3</v>
      </c>
      <c r="E13" s="12">
        <v>1</v>
      </c>
      <c r="F13" s="12">
        <v>1</v>
      </c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3</v>
      </c>
      <c r="R13" s="22"/>
    </row>
    <row r="14" spans="1:18" ht="31.9" thickBot="1">
      <c r="A14" s="13" t="s">
        <v>72</v>
      </c>
      <c r="B14" s="15">
        <v>45463</v>
      </c>
      <c r="C14" s="21" t="s">
        <v>48</v>
      </c>
      <c r="D14" s="13" t="s">
        <v>3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2</v>
      </c>
      <c r="R14" s="22"/>
    </row>
    <row r="15" spans="1:18" ht="31.9" thickBot="1">
      <c r="A15" s="13" t="s">
        <v>73</v>
      </c>
      <c r="B15" s="15">
        <v>44944</v>
      </c>
      <c r="C15" s="21" t="s">
        <v>48</v>
      </c>
      <c r="D15" s="13" t="s">
        <v>3</v>
      </c>
      <c r="E15" s="12"/>
      <c r="F15" s="12">
        <v>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1</v>
      </c>
      <c r="R15" s="22"/>
    </row>
    <row r="16" spans="1:18" ht="47.45" thickBot="1">
      <c r="A16" s="13" t="s">
        <v>74</v>
      </c>
      <c r="B16" s="15">
        <v>45281</v>
      </c>
      <c r="C16" s="21" t="s">
        <v>75</v>
      </c>
      <c r="D16" s="13" t="s">
        <v>76</v>
      </c>
      <c r="E16" s="12"/>
      <c r="F16" s="12">
        <v>1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1</v>
      </c>
      <c r="R16" s="22"/>
    </row>
    <row r="17" spans="1:18" ht="31.9" thickBot="1">
      <c r="A17" s="13" t="s">
        <v>77</v>
      </c>
      <c r="B17" s="15">
        <v>45400</v>
      </c>
      <c r="C17" s="21" t="s">
        <v>55</v>
      </c>
      <c r="D17" s="13" t="s">
        <v>78</v>
      </c>
      <c r="E17" s="12"/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1</v>
      </c>
      <c r="R17" s="22"/>
    </row>
    <row r="18" spans="1:18" ht="31.9" thickBot="1">
      <c r="A18" s="13" t="s">
        <v>79</v>
      </c>
      <c r="B18" s="15">
        <v>44274</v>
      </c>
      <c r="C18" s="21" t="s">
        <v>71</v>
      </c>
      <c r="D18" s="13" t="s">
        <v>3</v>
      </c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1</v>
      </c>
      <c r="R18" s="22"/>
    </row>
    <row r="19" spans="1:18" ht="16.149999999999999" thickBot="1">
      <c r="A19" s="13" t="s">
        <v>80</v>
      </c>
      <c r="B19" s="15">
        <v>45218</v>
      </c>
      <c r="C19" s="21" t="s">
        <v>81</v>
      </c>
      <c r="D19" s="13" t="s">
        <v>82</v>
      </c>
      <c r="E19" s="12"/>
      <c r="F19" s="12">
        <v>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1</v>
      </c>
      <c r="R19" s="22"/>
    </row>
    <row r="20" spans="1:18" ht="16.149999999999999" thickBot="1">
      <c r="A20" s="13" t="s">
        <v>83</v>
      </c>
      <c r="B20" s="15">
        <v>45554</v>
      </c>
      <c r="C20" s="21" t="s">
        <v>84</v>
      </c>
      <c r="D20" s="13" t="s">
        <v>85</v>
      </c>
      <c r="E20" s="12"/>
      <c r="F20" s="12"/>
      <c r="G20" s="12">
        <v>1</v>
      </c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1</v>
      </c>
      <c r="R20" s="22"/>
    </row>
    <row r="21" spans="1:18" ht="31.9" thickBot="1">
      <c r="A21" s="13" t="s">
        <v>86</v>
      </c>
      <c r="B21" s="15">
        <v>45554</v>
      </c>
      <c r="C21" s="21" t="s">
        <v>48</v>
      </c>
      <c r="D21" s="13" t="s">
        <v>87</v>
      </c>
      <c r="E21" s="12"/>
      <c r="F21" s="12"/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31.9" thickBot="1">
      <c r="A22" s="13" t="s">
        <v>88</v>
      </c>
      <c r="B22" s="15">
        <v>45554</v>
      </c>
      <c r="C22" s="21" t="s">
        <v>48</v>
      </c>
      <c r="D22" s="13" t="s">
        <v>89</v>
      </c>
      <c r="E22" s="12"/>
      <c r="F22" s="12"/>
      <c r="G22" s="12">
        <v>1</v>
      </c>
      <c r="H22" s="12"/>
      <c r="I22" s="12"/>
      <c r="J22" s="12"/>
      <c r="K22" s="12"/>
      <c r="L22" s="12"/>
      <c r="M22" s="12"/>
      <c r="N22" s="12"/>
      <c r="O22" s="12"/>
      <c r="P22" s="12"/>
      <c r="Q22" s="4">
        <f>SUM(E22:P22)</f>
        <v>1</v>
      </c>
      <c r="R22" s="22"/>
    </row>
    <row r="23" spans="1:18" ht="31.9" thickBot="1">
      <c r="A23" s="13" t="s">
        <v>90</v>
      </c>
      <c r="B23" s="15">
        <v>45554</v>
      </c>
      <c r="C23" s="21" t="s">
        <v>44</v>
      </c>
      <c r="D23" s="13" t="s">
        <v>85</v>
      </c>
      <c r="E23" s="12"/>
      <c r="F23" s="12"/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4">
        <f>SUM(E23:P23)</f>
        <v>1</v>
      </c>
      <c r="R23" s="22"/>
    </row>
    <row r="24" spans="1:18" ht="31.9" thickBot="1">
      <c r="A24" s="13" t="s">
        <v>79</v>
      </c>
      <c r="B24" s="15">
        <v>44274</v>
      </c>
      <c r="C24" s="21" t="s">
        <v>71</v>
      </c>
      <c r="D24" s="13" t="s">
        <v>3</v>
      </c>
      <c r="E24" s="12"/>
      <c r="F24" s="12"/>
      <c r="G24" s="12">
        <v>1</v>
      </c>
      <c r="H24" s="12"/>
      <c r="I24" s="12"/>
      <c r="J24" s="12"/>
      <c r="K24" s="12"/>
      <c r="L24" s="12"/>
      <c r="M24" s="12"/>
      <c r="N24" s="12"/>
      <c r="O24" s="12"/>
      <c r="P24" s="12"/>
      <c r="Q24" s="4">
        <f>SUM(E24:P24)</f>
        <v>1</v>
      </c>
      <c r="R24" s="22"/>
    </row>
    <row r="25" spans="1:18" ht="31.9" thickBot="1">
      <c r="A25" s="13" t="s">
        <v>91</v>
      </c>
      <c r="B25" s="15">
        <v>45372</v>
      </c>
      <c r="C25" s="21" t="s">
        <v>92</v>
      </c>
      <c r="D25" s="13" t="s">
        <v>93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>SUM(E25:P25)</f>
        <v>0</v>
      </c>
      <c r="R25" s="22"/>
    </row>
    <row r="26" spans="1:18" ht="16.149999999999999" thickBot="1">
      <c r="A26" s="13" t="s">
        <v>94</v>
      </c>
      <c r="B26" s="15">
        <v>45064</v>
      </c>
      <c r="C26" s="21" t="s">
        <v>81</v>
      </c>
      <c r="D26" s="13" t="s">
        <v>82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>SUM(E26:P26)</f>
        <v>0</v>
      </c>
      <c r="R26" s="22"/>
    </row>
    <row r="27" spans="1:18" ht="16.149999999999999" thickBot="1">
      <c r="A27" s="13" t="s">
        <v>95</v>
      </c>
      <c r="B27" s="15">
        <v>45582</v>
      </c>
      <c r="C27" s="21" t="s">
        <v>51</v>
      </c>
      <c r="D27" s="13" t="s">
        <v>96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31.9" thickBot="1">
      <c r="A28" s="13" t="s">
        <v>97</v>
      </c>
      <c r="B28" s="15">
        <v>45582</v>
      </c>
      <c r="C28" s="21" t="s">
        <v>44</v>
      </c>
      <c r="D28" s="13" t="s">
        <v>98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31.9" thickBot="1">
      <c r="A29" s="13" t="s">
        <v>99</v>
      </c>
      <c r="B29" s="15">
        <v>45337</v>
      </c>
      <c r="C29" s="21" t="s">
        <v>48</v>
      </c>
      <c r="D29" s="13" t="s">
        <v>100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149999999999999" thickBot="1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6.149999999999999" thickBot="1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.149999999999999" thickBot="1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149999999999999" thickBot="1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149999999999999" thickBot="1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149999999999999" thickBot="1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149999999999999" thickBot="1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149999999999999" thickBot="1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149999999999999" thickBot="1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149999999999999" thickBot="1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149999999999999" thickBot="1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149999999999999" thickBot="1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149999999999999" thickBot="1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149999999999999" thickBot="1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149999999999999" thickBot="1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149999999999999" thickBot="1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149999999999999" thickBot="1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149999999999999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149999999999999" thickBot="1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149999999999999" thickBot="1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149999999999999" thickBot="1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149999999999999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149999999999999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149999999999999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149999999999999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149999999999999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149999999999999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149999999999999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149999999999999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149999999999999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149999999999999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149999999999999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149999999999999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149999999999999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149999999999999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149999999999999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149999999999999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149999999999999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149999999999999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149999999999999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149999999999999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149999999999999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149999999999999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149999999999999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149999999999999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149999999999999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149999999999999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149999999999999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149999999999999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149999999999999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149999999999999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149999999999999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149999999999999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149999999999999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149999999999999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149999999999999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149999999999999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149999999999999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149999999999999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149999999999999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149999999999999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149999999999999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149999999999999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149999999999999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149999999999999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149999999999999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149999999999999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149999999999999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149999999999999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149999999999999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149999999999999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149999999999999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149999999999999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149999999999999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149999999999999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149999999999999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149999999999999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149999999999999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149999999999999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149999999999999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149999999999999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149999999999999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149999999999999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149999999999999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149999999999999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149999999999999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149999999999999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149999999999999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149999999999999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149999999999999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149999999999999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149999999999999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149999999999999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149999999999999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149999999999999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149999999999999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149999999999999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149999999999999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149999999999999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149999999999999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149999999999999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149999999999999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149999999999999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149999999999999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149999999999999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149999999999999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149999999999999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149999999999999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149999999999999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149999999999999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149999999999999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149999999999999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149999999999999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149999999999999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149999999999999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149999999999999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149999999999999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149999999999999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149999999999999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149999999999999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149999999999999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149999999999999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149999999999999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149999999999999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149999999999999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149999999999999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149999999999999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149999999999999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149999999999999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149999999999999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149999999999999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149999999999999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149999999999999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149999999999999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149999999999999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149999999999999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149999999999999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149999999999999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149999999999999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149999999999999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149999999999999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149999999999999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149999999999999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149999999999999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149999999999999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149999999999999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149999999999999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149999999999999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149999999999999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149999999999999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149999999999999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149999999999999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149999999999999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149999999999999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149999999999999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149999999999999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149999999999999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149999999999999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149999999999999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149999999999999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149999999999999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149999999999999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149999999999999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149999999999999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149999999999999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149999999999999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149999999999999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149999999999999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149999999999999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149999999999999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149999999999999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149999999999999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149999999999999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149999999999999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149999999999999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149999999999999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149999999999999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149999999999999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149999999999999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149999999999999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149999999999999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149999999999999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149999999999999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149999999999999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149999999999999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149999999999999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149999999999999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149999999999999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149999999999999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149999999999999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149999999999999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149999999999999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149999999999999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149999999999999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149999999999999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149999999999999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149999999999999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149999999999999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149999999999999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149999999999999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149999999999999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149999999999999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149999999999999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149999999999999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149999999999999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149999999999999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149999999999999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149999999999999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149999999999999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149999999999999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149999999999999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149999999999999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149999999999999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149999999999999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149999999999999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149999999999999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149999999999999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149999999999999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149999999999999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149999999999999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149999999999999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149999999999999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>
      <c r="A1" s="28" t="s">
        <v>101</v>
      </c>
      <c r="B1" s="28"/>
      <c r="C1" s="29"/>
      <c r="D1" s="29"/>
      <c r="E1" s="29"/>
      <c r="F1" s="30"/>
      <c r="J1" t="s">
        <v>102</v>
      </c>
      <c r="K1" t="s">
        <v>103</v>
      </c>
    </row>
    <row r="2" spans="1:11" ht="39.950000000000003" customHeight="1">
      <c r="A2" s="6" t="s">
        <v>22</v>
      </c>
      <c r="B2" s="26" t="s">
        <v>104</v>
      </c>
      <c r="C2" s="27"/>
      <c r="D2" s="27"/>
      <c r="E2" s="27"/>
      <c r="F2" s="31"/>
      <c r="J2" s="9" t="s">
        <v>105</v>
      </c>
      <c r="K2">
        <f>COUNTIF('2. ROSC Active'!C2:C251,J2)</f>
        <v>0</v>
      </c>
    </row>
    <row r="3" spans="1:11" ht="39.950000000000003" customHeight="1">
      <c r="A3" s="24" t="s">
        <v>106</v>
      </c>
      <c r="B3" s="23" t="s">
        <v>75</v>
      </c>
      <c r="C3" s="23" t="s">
        <v>107</v>
      </c>
      <c r="D3" s="23" t="s">
        <v>108</v>
      </c>
      <c r="E3" s="23"/>
      <c r="F3" s="25"/>
      <c r="J3" s="9" t="s">
        <v>109</v>
      </c>
      <c r="K3">
        <f>COUNTIF('2. ROSC Active'!C2:C251,J3)</f>
        <v>0</v>
      </c>
    </row>
    <row r="4" spans="1:11" ht="39.950000000000003" customHeight="1">
      <c r="A4" s="1" t="s">
        <v>110</v>
      </c>
      <c r="B4" s="6" t="s">
        <v>111</v>
      </c>
      <c r="C4" s="6" t="s">
        <v>61</v>
      </c>
      <c r="D4" s="6" t="s">
        <v>58</v>
      </c>
      <c r="E4" s="6" t="s">
        <v>42</v>
      </c>
      <c r="F4" s="7"/>
      <c r="J4" s="9" t="s">
        <v>112</v>
      </c>
      <c r="K4">
        <f>COUNTIF('2. ROSC Active'!C2:C251,J4)</f>
        <v>0</v>
      </c>
    </row>
    <row r="5" spans="1:11" ht="39.950000000000003" customHeight="1">
      <c r="A5" s="1" t="s">
        <v>113</v>
      </c>
      <c r="B5" s="6" t="s">
        <v>114</v>
      </c>
      <c r="C5" s="6" t="s">
        <v>115</v>
      </c>
      <c r="D5" s="6" t="s">
        <v>116</v>
      </c>
      <c r="E5" s="6"/>
      <c r="F5" s="7"/>
      <c r="J5" s="9" t="s">
        <v>117</v>
      </c>
      <c r="K5">
        <f>COUNTIF('2. ROSC Active'!C2:C251,J5)</f>
        <v>0</v>
      </c>
    </row>
    <row r="6" spans="1:11" ht="39.950000000000003" customHeight="1">
      <c r="A6" s="1" t="s">
        <v>118</v>
      </c>
      <c r="B6" s="6" t="s">
        <v>119</v>
      </c>
      <c r="C6" s="6" t="s">
        <v>120</v>
      </c>
      <c r="D6" s="6" t="s">
        <v>121</v>
      </c>
      <c r="E6" s="6"/>
      <c r="F6" s="7"/>
      <c r="J6" s="9" t="s">
        <v>122</v>
      </c>
      <c r="K6">
        <f>COUNTIF('2. ROSC Active'!C2:C251,J6)</f>
        <v>0</v>
      </c>
    </row>
    <row r="7" spans="1:11" ht="51" customHeight="1">
      <c r="A7" s="1" t="s">
        <v>123</v>
      </c>
      <c r="B7" s="6" t="s">
        <v>124</v>
      </c>
      <c r="C7" s="6" t="s">
        <v>125</v>
      </c>
      <c r="D7" s="6" t="s">
        <v>126</v>
      </c>
      <c r="E7" s="6" t="s">
        <v>127</v>
      </c>
      <c r="F7" s="6" t="s">
        <v>48</v>
      </c>
      <c r="J7" s="9" t="s">
        <v>128</v>
      </c>
      <c r="K7">
        <f>COUNTIF('2. ROSC Active'!C2:C251,J7)</f>
        <v>0</v>
      </c>
    </row>
    <row r="8" spans="1:11" ht="48.75" customHeight="1">
      <c r="A8" s="1" t="s">
        <v>129</v>
      </c>
      <c r="B8" s="6" t="s">
        <v>130</v>
      </c>
      <c r="C8" s="6" t="s">
        <v>131</v>
      </c>
      <c r="D8" s="23" t="s">
        <v>132</v>
      </c>
      <c r="E8" s="6" t="s">
        <v>133</v>
      </c>
      <c r="F8" s="6" t="s">
        <v>134</v>
      </c>
      <c r="J8" s="9" t="s">
        <v>135</v>
      </c>
      <c r="K8">
        <f>COUNTIF('2. ROSC Active'!C2:C251,J8)</f>
        <v>0</v>
      </c>
    </row>
    <row r="9" spans="1:11" ht="47.25" customHeight="1">
      <c r="A9" s="1" t="s">
        <v>136</v>
      </c>
      <c r="B9" s="6" t="s">
        <v>44</v>
      </c>
      <c r="C9" s="6" t="s">
        <v>137</v>
      </c>
      <c r="D9" s="6" t="s">
        <v>138</v>
      </c>
      <c r="E9" s="6" t="s">
        <v>81</v>
      </c>
      <c r="F9" s="7"/>
      <c r="J9" s="9" t="s">
        <v>114</v>
      </c>
      <c r="K9">
        <f>COUNTIF('2. ROSC Active'!C2:C251,J9)</f>
        <v>0</v>
      </c>
    </row>
    <row r="10" spans="1:11" ht="39.950000000000003" customHeight="1">
      <c r="A10" s="1" t="s">
        <v>139</v>
      </c>
      <c r="B10" s="6" t="s">
        <v>92</v>
      </c>
      <c r="C10" s="6" t="s">
        <v>55</v>
      </c>
      <c r="D10" s="6" t="s">
        <v>39</v>
      </c>
      <c r="E10" s="6" t="s">
        <v>84</v>
      </c>
      <c r="F10" s="7"/>
      <c r="J10" s="9" t="s">
        <v>115</v>
      </c>
      <c r="K10">
        <f>COUNTIF('2. ROSC Active'!C2:C251,J10)</f>
        <v>0</v>
      </c>
    </row>
    <row r="11" spans="1:11" ht="54.75" customHeight="1">
      <c r="A11" s="1" t="s">
        <v>140</v>
      </c>
      <c r="B11" s="6" t="s">
        <v>141</v>
      </c>
      <c r="C11" s="6" t="s">
        <v>142</v>
      </c>
      <c r="D11" s="6" t="s">
        <v>143</v>
      </c>
      <c r="E11" s="6" t="s">
        <v>144</v>
      </c>
      <c r="F11" s="6" t="s">
        <v>145</v>
      </c>
      <c r="J11" s="9" t="s">
        <v>116</v>
      </c>
      <c r="K11">
        <f>COUNTIF('2. ROSC Active'!C2:C251,J11)</f>
        <v>0</v>
      </c>
    </row>
    <row r="12" spans="1:11" ht="39.950000000000003" customHeight="1">
      <c r="A12" s="1" t="s">
        <v>146</v>
      </c>
      <c r="B12" s="6" t="s">
        <v>147</v>
      </c>
      <c r="C12" s="6" t="s">
        <v>148</v>
      </c>
      <c r="D12" s="6" t="s">
        <v>67</v>
      </c>
      <c r="E12" s="6" t="s">
        <v>149</v>
      </c>
      <c r="F12" s="7"/>
      <c r="J12" s="9" t="s">
        <v>120</v>
      </c>
      <c r="K12">
        <f>COUNTIF('2. ROSC Active'!C2:C251,J12)</f>
        <v>0</v>
      </c>
    </row>
    <row r="13" spans="1:11" ht="39.950000000000003" customHeight="1">
      <c r="A13" s="1" t="s">
        <v>150</v>
      </c>
      <c r="B13" s="6" t="s">
        <v>151</v>
      </c>
      <c r="C13" s="6" t="s">
        <v>51</v>
      </c>
      <c r="D13" s="6"/>
      <c r="E13" s="6"/>
      <c r="F13" s="7"/>
      <c r="J13" s="9" t="s">
        <v>121</v>
      </c>
      <c r="K13">
        <f>COUNTIF('2. ROSC Active'!C2:C251,J13)</f>
        <v>0</v>
      </c>
    </row>
    <row r="14" spans="1:11" ht="39.950000000000003" customHeight="1">
      <c r="A14" s="1" t="s">
        <v>152</v>
      </c>
      <c r="B14" s="6" t="s">
        <v>128</v>
      </c>
      <c r="C14" s="8" t="s">
        <v>117</v>
      </c>
      <c r="D14" s="6" t="s">
        <v>122</v>
      </c>
      <c r="E14" s="6" t="s">
        <v>135</v>
      </c>
      <c r="F14" s="7"/>
      <c r="J14" s="9" t="s">
        <v>119</v>
      </c>
      <c r="K14">
        <f>COUNTIF('2. ROSC Active'!C2:C251,J14)</f>
        <v>0</v>
      </c>
    </row>
    <row r="15" spans="1:11" ht="39.950000000000003" customHeight="1">
      <c r="A15" s="1" t="s">
        <v>153</v>
      </c>
      <c r="B15" s="6" t="s">
        <v>71</v>
      </c>
      <c r="C15" s="6" t="s">
        <v>154</v>
      </c>
      <c r="D15" s="6"/>
      <c r="E15" s="6"/>
      <c r="F15" s="7"/>
      <c r="J15" s="9" t="s">
        <v>132</v>
      </c>
      <c r="K15">
        <f>COUNTIF('2. ROSC Active'!C2:C251,J15)</f>
        <v>0</v>
      </c>
    </row>
    <row r="16" spans="1:11" ht="39.950000000000003" customHeight="1">
      <c r="A16" s="24" t="s">
        <v>155</v>
      </c>
      <c r="B16" s="23" t="s">
        <v>156</v>
      </c>
      <c r="C16" s="23"/>
      <c r="D16" s="23"/>
      <c r="E16" s="23"/>
      <c r="F16" s="7"/>
      <c r="J16" s="9" t="s">
        <v>131</v>
      </c>
      <c r="K16">
        <f>COUNTIF('2. ROSC Active'!C2:C251,J16)</f>
        <v>0</v>
      </c>
    </row>
    <row r="17" spans="1:11" ht="39.950000000000003" customHeight="1">
      <c r="A17" s="24" t="s">
        <v>157</v>
      </c>
      <c r="B17" s="6" t="s">
        <v>105</v>
      </c>
      <c r="C17" s="6" t="s">
        <v>109</v>
      </c>
      <c r="D17" s="6" t="s">
        <v>112</v>
      </c>
      <c r="E17" s="6"/>
      <c r="F17" s="7"/>
      <c r="J17" s="9" t="s">
        <v>130</v>
      </c>
      <c r="K17">
        <f>COUNTIF('2. ROSC Active'!C2:C251,J17)</f>
        <v>0</v>
      </c>
    </row>
    <row r="18" spans="1:11">
      <c r="J18" s="9" t="s">
        <v>134</v>
      </c>
      <c r="K18">
        <f>COUNTIF('2. ROSC Active'!C2:C251,J18)</f>
        <v>0</v>
      </c>
    </row>
    <row r="19" spans="1:11">
      <c r="J19" s="9" t="s">
        <v>133</v>
      </c>
      <c r="K19">
        <f>COUNTIF('2. ROSC Active'!C2:C251,J19)</f>
        <v>0</v>
      </c>
    </row>
    <row r="20" spans="1:11">
      <c r="J20" s="9" t="s">
        <v>39</v>
      </c>
      <c r="K20">
        <f>COUNTIF('2. ROSC Active'!C2:C251,J20)</f>
        <v>1</v>
      </c>
    </row>
    <row r="21" spans="1:11">
      <c r="J21" s="9" t="s">
        <v>55</v>
      </c>
      <c r="K21">
        <f>COUNTIF('2. ROSC Active'!C2:C251,J21)</f>
        <v>2</v>
      </c>
    </row>
    <row r="22" spans="1:11">
      <c r="J22" s="9" t="s">
        <v>92</v>
      </c>
      <c r="K22">
        <f>COUNTIF('2. ROSC Active'!C2:C251,J22)</f>
        <v>1</v>
      </c>
    </row>
    <row r="23" spans="1:11">
      <c r="J23" s="9" t="s">
        <v>84</v>
      </c>
      <c r="K23">
        <f>COUNTIF('2. ROSC Active'!C2:C251,J23)</f>
        <v>1</v>
      </c>
    </row>
    <row r="24" spans="1:11">
      <c r="J24" s="9" t="s">
        <v>147</v>
      </c>
      <c r="K24">
        <f>COUNTIF('2. ROSC Active'!C2:C251,J24)</f>
        <v>0</v>
      </c>
    </row>
    <row r="25" spans="1:11">
      <c r="J25" s="9" t="s">
        <v>149</v>
      </c>
      <c r="K25">
        <f>COUNTIF('2. ROSC Active'!C2:C251,J25)</f>
        <v>0</v>
      </c>
    </row>
    <row r="26" spans="1:11">
      <c r="J26" s="9" t="s">
        <v>67</v>
      </c>
      <c r="K26">
        <f>COUNTIF('2. ROSC Active'!C2:C251,J26)</f>
        <v>1</v>
      </c>
    </row>
    <row r="27" spans="1:11">
      <c r="J27" s="9" t="s">
        <v>148</v>
      </c>
      <c r="K27">
        <f>COUNTIF('2. ROSC Active'!C2:C251,J27)</f>
        <v>0</v>
      </c>
    </row>
    <row r="28" spans="1:11">
      <c r="J28" s="9" t="s">
        <v>144</v>
      </c>
      <c r="K28">
        <f>COUNTIF('2. ROSC Active'!C2:C251,J28)</f>
        <v>0</v>
      </c>
    </row>
    <row r="29" spans="1:11">
      <c r="J29" s="9" t="s">
        <v>142</v>
      </c>
      <c r="K29">
        <f>COUNTIF('2. ROSC Active'!C2:C251,J29)</f>
        <v>0</v>
      </c>
    </row>
    <row r="30" spans="1:11">
      <c r="J30" s="9" t="s">
        <v>143</v>
      </c>
      <c r="K30">
        <f>COUNTIF('2. ROSC Active'!C2:C251,J30)</f>
        <v>0</v>
      </c>
    </row>
    <row r="31" spans="1:11">
      <c r="J31" s="9" t="s">
        <v>141</v>
      </c>
      <c r="K31">
        <f>COUNTIF('2. ROSC Active'!C2:C251,J31)</f>
        <v>0</v>
      </c>
    </row>
    <row r="32" spans="1:11">
      <c r="J32" s="9" t="s">
        <v>145</v>
      </c>
      <c r="K32">
        <f>COUNTIF('2. ROSC Active'!C2:C251,J32)</f>
        <v>0</v>
      </c>
    </row>
    <row r="33" spans="10:11">
      <c r="J33" s="9" t="s">
        <v>156</v>
      </c>
      <c r="K33">
        <f>COUNTIF('2. ROSC Active'!C2:C251,J33)</f>
        <v>0</v>
      </c>
    </row>
    <row r="34" spans="10:11">
      <c r="J34" s="9" t="s">
        <v>107</v>
      </c>
      <c r="K34">
        <f>COUNTIF('2. ROSC Active'!C2:C251,J34)</f>
        <v>0</v>
      </c>
    </row>
    <row r="35" spans="10:11">
      <c r="J35" s="9" t="s">
        <v>108</v>
      </c>
      <c r="K35">
        <f>COUNTIF('2. ROSC Active'!C2:C251,J35)</f>
        <v>0</v>
      </c>
    </row>
    <row r="36" spans="10:11">
      <c r="J36" s="9" t="s">
        <v>75</v>
      </c>
      <c r="K36">
        <f>COUNTIF('2. ROSC Active'!C2:C251,J36)</f>
        <v>1</v>
      </c>
    </row>
    <row r="37" spans="10:11">
      <c r="J37" s="9" t="s">
        <v>61</v>
      </c>
      <c r="K37">
        <f>COUNTIF('2. ROSC Active'!C2:C251,J37)</f>
        <v>1</v>
      </c>
    </row>
    <row r="38" spans="10:11">
      <c r="J38" s="9" t="s">
        <v>58</v>
      </c>
      <c r="K38">
        <f>COUNTIF('2. ROSC Active'!C2:C251,J38)</f>
        <v>1</v>
      </c>
    </row>
    <row r="39" spans="10:11">
      <c r="J39" s="9" t="s">
        <v>42</v>
      </c>
      <c r="K39">
        <f>COUNTIF('2. ROSC Active'!C2:C251,J39)</f>
        <v>2</v>
      </c>
    </row>
    <row r="40" spans="10:11">
      <c r="J40" s="9" t="s">
        <v>111</v>
      </c>
      <c r="K40">
        <f>COUNTIF('2. ROSC Active'!C2:C251,J40)</f>
        <v>0</v>
      </c>
    </row>
    <row r="41" spans="10:11">
      <c r="J41" s="9" t="s">
        <v>126</v>
      </c>
      <c r="K41">
        <f>COUNTIF('2. ROSC Active'!C2:C251,J41)</f>
        <v>0</v>
      </c>
    </row>
    <row r="42" spans="10:11">
      <c r="J42" s="9" t="s">
        <v>158</v>
      </c>
      <c r="K42">
        <f>COUNTIF('2. ROSC Active'!C2:C251,J42)</f>
        <v>0</v>
      </c>
    </row>
    <row r="43" spans="10:11">
      <c r="J43" s="9" t="s">
        <v>48</v>
      </c>
      <c r="K43">
        <f>COUNTIF('2. ROSC Active'!C2:C251,J43)</f>
        <v>7</v>
      </c>
    </row>
    <row r="44" spans="10:11">
      <c r="J44" s="9" t="s">
        <v>125</v>
      </c>
      <c r="K44">
        <f>COUNTIF('2. ROSC Active'!C2:C251,J44)</f>
        <v>0</v>
      </c>
    </row>
    <row r="45" spans="10:11">
      <c r="J45" s="9" t="s">
        <v>127</v>
      </c>
      <c r="K45">
        <f>COUNTIF('2. ROSC Active'!C2:C251,J45)</f>
        <v>0</v>
      </c>
    </row>
    <row r="46" spans="10:11">
      <c r="J46" s="9" t="s">
        <v>81</v>
      </c>
      <c r="K46">
        <f>COUNTIF('2. ROSC Active'!C2:C251,J46)</f>
        <v>2</v>
      </c>
    </row>
    <row r="47" spans="10:11">
      <c r="J47" s="9" t="s">
        <v>137</v>
      </c>
      <c r="K47">
        <f>COUNTIF('2. ROSC Active'!C2:C251,J47)</f>
        <v>0</v>
      </c>
    </row>
    <row r="48" spans="10:11">
      <c r="J48" s="9" t="s">
        <v>44</v>
      </c>
      <c r="K48">
        <f>COUNTIF('2. ROSC Active'!C2:C251,J48)</f>
        <v>3</v>
      </c>
    </row>
    <row r="49" spans="10:11">
      <c r="J49" s="9" t="s">
        <v>138</v>
      </c>
      <c r="K49">
        <f>COUNTIF('2. ROSC Active'!C2:C251,J49)</f>
        <v>0</v>
      </c>
    </row>
    <row r="50" spans="10:11">
      <c r="J50" s="9" t="s">
        <v>151</v>
      </c>
      <c r="K50">
        <f>COUNTIF('2. ROSC Active'!C2:C251,J50)</f>
        <v>0</v>
      </c>
    </row>
    <row r="51" spans="10:11">
      <c r="J51" s="9" t="s">
        <v>51</v>
      </c>
      <c r="K51">
        <f>COUNTIF('2. ROSC Active'!C2:C251,J51)</f>
        <v>2</v>
      </c>
    </row>
    <row r="52" spans="10:11">
      <c r="J52" s="9" t="s">
        <v>71</v>
      </c>
      <c r="K52">
        <f>COUNTIF('2. ROSC Active'!C2:C251,J52)</f>
        <v>3</v>
      </c>
    </row>
    <row r="53" spans="10:11">
      <c r="J53" s="9" t="s">
        <v>154</v>
      </c>
      <c r="K53">
        <f>COUNTIF('2. ROSC Active'!C2:C251,J53)</f>
        <v>0</v>
      </c>
    </row>
    <row r="55" spans="10:11">
      <c r="J55" s="9" t="s">
        <v>159</v>
      </c>
      <c r="K55">
        <f>SUM(K2:K53)</f>
        <v>28</v>
      </c>
    </row>
    <row r="56" spans="10:11">
      <c r="J56" s="9" t="s">
        <v>160</v>
      </c>
      <c r="K56">
        <f>COUNTIF(K2:K53, "&gt;0")</f>
        <v>14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3D299-56EF-49DD-928D-2D5E21AE3816}"/>
</file>

<file path=customXml/itemProps2.xml><?xml version="1.0" encoding="utf-8"?>
<ds:datastoreItem xmlns:ds="http://schemas.openxmlformats.org/officeDocument/2006/customXml" ds:itemID="{68AA2853-7A17-45F5-AC80-F5906BCD485C}"/>
</file>

<file path=customXml/itemProps3.xml><?xml version="1.0" encoding="utf-8"?>
<ds:datastoreItem xmlns:ds="http://schemas.openxmlformats.org/officeDocument/2006/customXml" ds:itemID="{7EB8008D-A2BD-4E6F-BF37-AB14014049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2024-11-01T18:33:47Z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